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matsumae\Documents\事務\214渡島総合振興局\企業会計\経営比較分析表\"/>
    </mc:Choice>
  </mc:AlternateContent>
  <xr:revisionPtr revIDLastSave="0" documentId="8_{841355B2-A0FB-4427-9582-10BDA7993665}" xr6:coauthVersionLast="47" xr6:coauthVersionMax="47" xr10:uidLastSave="{00000000-0000-0000-0000-000000000000}"/>
  <workbookProtection workbookAlgorithmName="SHA-512" workbookHashValue="Fjdq8m9Q1SrFySTyxLX47x1SFH5GzjYYBfrLg9Uyozx3MNIZal2XncGccqphMsWFwNCG4XLv7T766FlwopiCeg==" workbookSaltValue="2MoHFZh31aG8ChlFmHbnDw==" workbookSpinCount="100000" lockStructure="1"/>
  <bookViews>
    <workbookView xWindow="-120" yWindow="-120" windowWidth="29040" windowHeight="1584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BB10" i="4"/>
  <c r="AT10" i="4"/>
  <c r="AL10" i="4"/>
  <c r="W10" i="4"/>
  <c r="I10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<sst xmlns="http://schemas.openxmlformats.org/spreadsheetml/2006/main" count="228" uniqueCount="115">
  <si>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</si>
  <si>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</si>
  <si>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</si>
  <si>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</si>
  <si>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</si>
  <si>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</si>
  <si>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</si>
  <si>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</si>
  <si>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</si>
  <si>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</si>
  <si>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</si>
  <si>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</si>
  <si>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</si>
  <si>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</si>
  <si>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</si>
  <si>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</si>
  <si>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</si>
  <si>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</si>
  <si>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</si>
  <si>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</si>
  <si>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</si>
  <si>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</si>
  <si>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</si>
  <si>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</si>
  <si>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</si>
  <si>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</si>
  <si>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</si>
  <si>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</si>
  <si>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</si>
  <si>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</si>
  <si>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</si>
  <si>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</si>
  <si>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</si>
  <si>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</si>
  <si>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</si>
  <si>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</si>
  <si>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</si>
  <si>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</si>
  <si>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</si>
  <si>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</si>
  <si>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</si>
  <si>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</si>
  <si>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</si>
  <si>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</si>
  <si>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</si>
  <si>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</si>
  <si>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</si>
  <si>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</si>
  <si>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</si>
  <si>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</si>
  <si>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</si>
  <si>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</si>
  <si>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</si>
  <si>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</si>
  <si>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</si>
  <si>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</si>
  <si>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</si>
  <si>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</si>
  <si>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</si>
  <si>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</si>
  <si>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</si>
  <si>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</si>
  <si>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</si>
  <si>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</si>
  <si>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</si>
  <si>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</si>
  <si>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</si>
  <si>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</si>
  <si>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</si>
  <si>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</si>
  <si>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</si>
  <si>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</si>
  <si>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</si>
  <si>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</si>
  <si>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</si>
  <si>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</si>
  <si>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</si>
  <si>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</si>
  <si>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</si>
  <si>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</si>
  <si>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</si>
  <si>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</si>
  <si>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</si>
  <si>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</si>
  <si>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</si>
  <si>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</si>
  <si>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</si>
  <si>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</si>
  <si>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</si>
  <si>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</si>
  <si>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</si>
  <si>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</si>
  <si>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</si>
  <si>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松前町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</si>
  <si>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</si>
  <si>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</si>
  <si>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</si>
  <si>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</si>
  <si>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</si>
  <si>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</si>
  <si>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</si>
  <si>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</si>
  <si>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</si>
  <si>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</si>
  <si>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</si>
  <si>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</si>
  <si>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</si>
  <si>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</si>
  <si>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</si>
  <si>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</si>
  <si>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</si>
  <si>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</si>
  <si>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は黒字を維持しており、累積欠損金もなく、短期的な債務に対する支払能力も十分にある。ただし、黒字を維持している要因は、給水収益以外の収益、一般会計からの補助金で給水に係る費用を補っているためである。また、職員数の減少による費用削減の効果は一時的なものであり、厳しい運営状況に変わりはない。人口減少に伴い使用水量は減少し続ける見込であるため、今後の収益確保は極めて厳しい状況にある。</t>
    <rPh sb="1" eb="3">
      <t>ケイジョウ</t>
    </rPh>
    <rPh sb="3" eb="5">
      <t>シュウシ</t>
    </rPh>
    <rPh sb="6" eb="8">
      <t>クロジ</t>
    </rPh>
    <rPh sb="9" eb="11">
      <t>イジ</t>
    </rPh>
    <rPh sb="16" eb="18">
      <t>ルイセキ</t>
    </rPh>
    <rPh sb="18" eb="21">
      <t>ケッソンキン</t>
    </rPh>
    <rPh sb="25" eb="28">
      <t>タンキテキ</t>
    </rPh>
    <rPh sb="29" eb="31">
      <t>サイム</t>
    </rPh>
    <rPh sb="32" eb="33">
      <t>タイ</t>
    </rPh>
    <rPh sb="35" eb="37">
      <t>シハライ</t>
    </rPh>
    <rPh sb="37" eb="39">
      <t>ノウリョク</t>
    </rPh>
    <rPh sb="40" eb="42">
      <t>ジュウブン</t>
    </rPh>
    <rPh sb="50" eb="52">
      <t>クロジ</t>
    </rPh>
    <rPh sb="53" eb="55">
      <t>イジ</t>
    </rPh>
    <rPh sb="59" eb="61">
      <t>ヨウイン</t>
    </rPh>
    <rPh sb="63" eb="65">
      <t>キュウスイ</t>
    </rPh>
    <rPh sb="65" eb="67">
      <t>シュウエキ</t>
    </rPh>
    <rPh sb="67" eb="69">
      <t>イガイ</t>
    </rPh>
    <rPh sb="70" eb="72">
      <t>シュウエキ</t>
    </rPh>
    <rPh sb="73" eb="75">
      <t>イッパン</t>
    </rPh>
    <rPh sb="75" eb="77">
      <t>カイケイ</t>
    </rPh>
    <rPh sb="80" eb="83">
      <t>ホジョキン</t>
    </rPh>
    <rPh sb="84" eb="86">
      <t>キュウスイ</t>
    </rPh>
    <rPh sb="87" eb="88">
      <t>カカ</t>
    </rPh>
    <rPh sb="89" eb="91">
      <t>ヒヨウ</t>
    </rPh>
    <rPh sb="92" eb="93">
      <t>オギナ</t>
    </rPh>
    <rPh sb="106" eb="108">
      <t>ショクイン</t>
    </rPh>
    <rPh sb="108" eb="109">
      <t>スウ</t>
    </rPh>
    <rPh sb="110" eb="112">
      <t>ゲンショウ</t>
    </rPh>
    <rPh sb="115" eb="117">
      <t>ヒヨウ</t>
    </rPh>
    <rPh sb="117" eb="119">
      <t>サクゲン</t>
    </rPh>
    <rPh sb="120" eb="122">
      <t>コウカ</t>
    </rPh>
    <rPh sb="123" eb="126">
      <t>イチジテキ</t>
    </rPh>
    <rPh sb="133" eb="134">
      <t>キビ</t>
    </rPh>
    <rPh sb="136" eb="138">
      <t>ウンエイ</t>
    </rPh>
    <rPh sb="138" eb="140">
      <t>ジョウキョウ</t>
    </rPh>
    <rPh sb="141" eb="142">
      <t>カ</t>
    </rPh>
    <rPh sb="148" eb="150">
      <t>ジンコウ</t>
    </rPh>
    <rPh sb="150" eb="152">
      <t>ゲンショウ</t>
    </rPh>
    <rPh sb="153" eb="154">
      <t>トモナ</t>
    </rPh>
    <rPh sb="155" eb="157">
      <t>シヨウ</t>
    </rPh>
    <rPh sb="157" eb="159">
      <t>スイリョウ</t>
    </rPh>
    <rPh sb="160" eb="162">
      <t>ゲンショウ</t>
    </rPh>
    <rPh sb="163" eb="164">
      <t>ツヅ</t>
    </rPh>
    <rPh sb="166" eb="168">
      <t>ミコミ</t>
    </rPh>
    <rPh sb="174" eb="176">
      <t>コンゴ</t>
    </rPh>
    <rPh sb="177" eb="179">
      <t>シュウエキ</t>
    </rPh>
    <rPh sb="179" eb="181">
      <t>カクホ</t>
    </rPh>
    <rPh sb="182" eb="183">
      <t>キワ</t>
    </rPh>
    <rPh sb="185" eb="186">
      <t>キビ</t>
    </rPh>
    <rPh sb="188" eb="190">
      <t>ジョウキョウ</t>
    </rPh>
    <phoneticPr fontId="16"/>
  </si>
  <si>
    <t>　法定耐用年数を超えた管路の割合は増加しており、10年以内に50％に達する見込みである。管路更新率は1％程度で推移しているため、管路経年化率は今後も増加する。また、老朽による管路の漏水量も増加傾向にあるため、有収率は大幅に低下している。老朽管路の更新率を増加できなければ、有収率の向上は見込めない状況にある。</t>
    <rPh sb="1" eb="3">
      <t>ホウテイ</t>
    </rPh>
    <rPh sb="3" eb="5">
      <t>タイヨウ</t>
    </rPh>
    <rPh sb="5" eb="7">
      <t>ネンスウ</t>
    </rPh>
    <rPh sb="8" eb="9">
      <t>コ</t>
    </rPh>
    <rPh sb="11" eb="13">
      <t>カンロ</t>
    </rPh>
    <rPh sb="14" eb="16">
      <t>ワリアイ</t>
    </rPh>
    <rPh sb="17" eb="19">
      <t>ゾウカ</t>
    </rPh>
    <rPh sb="26" eb="27">
      <t>ネン</t>
    </rPh>
    <rPh sb="27" eb="29">
      <t>イナイ</t>
    </rPh>
    <rPh sb="34" eb="35">
      <t>タッ</t>
    </rPh>
    <rPh sb="37" eb="39">
      <t>ミコ</t>
    </rPh>
    <rPh sb="44" eb="46">
      <t>カンロ</t>
    </rPh>
    <rPh sb="46" eb="48">
      <t>コウシン</t>
    </rPh>
    <rPh sb="48" eb="49">
      <t>リツ</t>
    </rPh>
    <rPh sb="52" eb="54">
      <t>テイド</t>
    </rPh>
    <rPh sb="55" eb="57">
      <t>スイイ</t>
    </rPh>
    <rPh sb="64" eb="66">
      <t>カンロ</t>
    </rPh>
    <rPh sb="66" eb="69">
      <t>ケイネンカ</t>
    </rPh>
    <rPh sb="69" eb="70">
      <t>リツ</t>
    </rPh>
    <rPh sb="71" eb="73">
      <t>コンゴ</t>
    </rPh>
    <rPh sb="74" eb="76">
      <t>ゾウカ</t>
    </rPh>
    <rPh sb="82" eb="84">
      <t>ロウキュウ</t>
    </rPh>
    <rPh sb="87" eb="89">
      <t>カンロ</t>
    </rPh>
    <rPh sb="90" eb="93">
      <t>ロウスイリョウ</t>
    </rPh>
    <rPh sb="94" eb="96">
      <t>ゾウカ</t>
    </rPh>
    <rPh sb="96" eb="98">
      <t>ケイコウ</t>
    </rPh>
    <rPh sb="104" eb="107">
      <t>ユウシュウリツ</t>
    </rPh>
    <rPh sb="108" eb="110">
      <t>オオハバ</t>
    </rPh>
    <rPh sb="111" eb="113">
      <t>テイカ</t>
    </rPh>
    <rPh sb="118" eb="122">
      <t>ロウキュウカンロ</t>
    </rPh>
    <rPh sb="123" eb="125">
      <t>コウシン</t>
    </rPh>
    <rPh sb="125" eb="126">
      <t>リツ</t>
    </rPh>
    <rPh sb="127" eb="129">
      <t>ゾウカ</t>
    </rPh>
    <rPh sb="136" eb="139">
      <t>ユウシュウリツ</t>
    </rPh>
    <rPh sb="140" eb="142">
      <t>コウジョウ</t>
    </rPh>
    <rPh sb="143" eb="145">
      <t>ミコ</t>
    </rPh>
    <rPh sb="148" eb="150">
      <t>ジョウキョウ</t>
    </rPh>
    <phoneticPr fontId="16"/>
  </si>
  <si>
    <t>　経常収支が黒字で推移しているが、人口減少による給水収益の減少は避けられない。長期的な視点に立った経営戦略に基づき、計画的な施設の更新、効率的な施設の維持管理及び事務処理を進めているが、施設の維持管理、老朽施設の更新等には多額の費用がかかり、経営努力だけでは収支の改善が困難な状況となっているため、料金改定に向けた具体的な検討を進める。</t>
    <rPh sb="1" eb="3">
      <t>ケイジョウ</t>
    </rPh>
    <rPh sb="3" eb="5">
      <t>シュウシ</t>
    </rPh>
    <rPh sb="6" eb="8">
      <t>クロジ</t>
    </rPh>
    <rPh sb="9" eb="11">
      <t>スイイ</t>
    </rPh>
    <rPh sb="17" eb="19">
      <t>ジンコウ</t>
    </rPh>
    <rPh sb="19" eb="21">
      <t>ゲンショウ</t>
    </rPh>
    <rPh sb="24" eb="26">
      <t>キュウスイ</t>
    </rPh>
    <rPh sb="26" eb="28">
      <t>シュウエキ</t>
    </rPh>
    <rPh sb="29" eb="31">
      <t>ゲンショウ</t>
    </rPh>
    <rPh sb="32" eb="33">
      <t>サ</t>
    </rPh>
    <rPh sb="39" eb="42">
      <t>チョウキテキ</t>
    </rPh>
    <rPh sb="43" eb="45">
      <t>シテン</t>
    </rPh>
    <rPh sb="46" eb="47">
      <t>タ</t>
    </rPh>
    <rPh sb="49" eb="51">
      <t>ケイエイ</t>
    </rPh>
    <rPh sb="51" eb="53">
      <t>センリャク</t>
    </rPh>
    <rPh sb="54" eb="55">
      <t>モト</t>
    </rPh>
    <rPh sb="58" eb="61">
      <t>ケイカクテキ</t>
    </rPh>
    <rPh sb="62" eb="64">
      <t>シセツ</t>
    </rPh>
    <rPh sb="65" eb="67">
      <t>コウシン</t>
    </rPh>
    <rPh sb="68" eb="71">
      <t>コウリツテキ</t>
    </rPh>
    <rPh sb="72" eb="74">
      <t>シセツ</t>
    </rPh>
    <rPh sb="75" eb="77">
      <t>イジ</t>
    </rPh>
    <rPh sb="77" eb="79">
      <t>カンリ</t>
    </rPh>
    <rPh sb="79" eb="80">
      <t>オヨ</t>
    </rPh>
    <rPh sb="81" eb="83">
      <t>ジム</t>
    </rPh>
    <rPh sb="83" eb="85">
      <t>ショリ</t>
    </rPh>
    <rPh sb="86" eb="87">
      <t>スス</t>
    </rPh>
    <rPh sb="93" eb="95">
      <t>シセツ</t>
    </rPh>
    <rPh sb="101" eb="103">
      <t>ロウキュウ</t>
    </rPh>
    <rPh sb="103" eb="105">
      <t>シセツ</t>
    </rPh>
    <rPh sb="106" eb="108">
      <t>コウシン</t>
    </rPh>
    <rPh sb="108" eb="109">
      <t>トウ</t>
    </rPh>
    <rPh sb="111" eb="113">
      <t>タガク</t>
    </rPh>
    <rPh sb="114" eb="116">
      <t>ヒヨウ</t>
    </rPh>
    <rPh sb="121" eb="123">
      <t>ケイエイ</t>
    </rPh>
    <rPh sb="123" eb="125">
      <t>ドリョク</t>
    </rPh>
    <rPh sb="129" eb="131">
      <t>シュウシ</t>
    </rPh>
    <rPh sb="132" eb="134">
      <t>カイゼン</t>
    </rPh>
    <rPh sb="135" eb="137">
      <t>コンナン</t>
    </rPh>
    <rPh sb="138" eb="140">
      <t>ジョウキョウ</t>
    </rPh>
    <rPh sb="149" eb="153">
      <t>リョウキンカイテイ</t>
    </rPh>
    <rPh sb="154" eb="155">
      <t>ム</t>
    </rPh>
    <rPh sb="157" eb="160">
      <t>グタイテキ</t>
    </rPh>
    <rPh sb="161" eb="163">
      <t>ケントウ</t>
    </rPh>
    <rPh sb="164" eb="165">
      <t>スス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</si>
</sst>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5" fillId="0" borderId="0" xfId="2" applyFont="1" applyAlignment="1" applyProtection="1">
      <alignment horizontal="left" vertical="top" wrapText="1"/>
      <protection locked="0"/>
    </xf>
    <xf numFmtId="0" fontId="5" fillId="0" borderId="10" xfId="2" applyFont="1" applyBorder="1" applyAlignment="1" applyProtection="1">
      <alignment horizontal="left" vertical="top" wrapText="1"/>
      <protection locked="0"/>
    </xf>
    <xf numFmtId="0" fontId="5" fillId="0" borderId="11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12" xfId="2" applyFont="1" applyBorder="1" applyAlignment="1" applyProtection="1">
      <alignment horizontal="left" vertical="top" wrapText="1"/>
      <protection locked="0"/>
    </xf>
  </cellXfs>
  <cellStyles count="3">
    <cellStyle name="桁区切り" xfId="1" builtinId="6"/>
    <cellStyle name="標準" xfId="0" builtinId="0"/>
    <cellStyle name="標準 2" xfId="2" xr:uid="{3E232AC7-DE3F-4B58-9EFF-2EBC44A96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0.47</c:v>
                </c:pt>
                <c:pt idx="1">
                  <c:v>0.61</c:v>
                </c:pt>
                <c:pt idx="2">
                  <c:v>0.48</c:v>
                </c:pt>
                <c:pt idx="3">
                  <c:v>1.04</c:v>
                </c:pt>
                <c:pt idx="4">
                  <c:v>1.29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3-4FF1-814A-CF52B01F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0.46</c:v>
                </c:pt>
                <c:pt idx="1">
                  <c:v>0.44</c:v>
                </c:pt>
                <c:pt idx="2">
                  <c:v>0.52</c:v>
                </c:pt>
                <c:pt idx="3">
                  <c:v>0.47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63-4FF1-814A-CF52B01F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31.12</c:v>
                </c:pt>
                <c:pt idx="1">
                  <c:v>29.99</c:v>
                </c:pt>
                <c:pt idx="2">
                  <c:v>29.25</c:v>
                </c:pt>
                <c:pt idx="3">
                  <c:v>27.91</c:v>
                </c:pt>
                <c:pt idx="4">
                  <c:v>44.53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22-4CE0-8E95-73FE1791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49.32</c:v>
                </c:pt>
                <c:pt idx="1">
                  <c:v>50.24</c:v>
                </c:pt>
                <c:pt idx="2">
                  <c:v>50.29</c:v>
                </c:pt>
                <c:pt idx="3">
                  <c:v>49.64</c:v>
                </c:pt>
                <c:pt idx="4">
                  <c:v>49.38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22-4CE0-8E95-73FE17917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85.57</c:v>
                </c:pt>
                <c:pt idx="1">
                  <c:v>85.69</c:v>
                </c:pt>
                <c:pt idx="2">
                  <c:v>85.45</c:v>
                </c:pt>
                <c:pt idx="3">
                  <c:v>88.41</c:v>
                </c:pt>
                <c:pt idx="4">
                  <c:v>53.93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32-468C-8702-DF08C86BD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79.34</c:v>
                </c:pt>
                <c:pt idx="1">
                  <c:v>78.650000000000006</c:v>
                </c:pt>
                <c:pt idx="2">
                  <c:v>77.73</c:v>
                </c:pt>
                <c:pt idx="3">
                  <c:v>78.09</c:v>
                </c:pt>
                <c:pt idx="4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32-468C-8702-DF08C86BDB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106.03</c:v>
                </c:pt>
                <c:pt idx="1">
                  <c:v>105.22</c:v>
                </c:pt>
                <c:pt idx="2">
                  <c:v>107.6</c:v>
                </c:pt>
                <c:pt idx="3">
                  <c:v>113.36</c:v>
                </c:pt>
                <c:pt idx="4">
                  <c:v>110.72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6-4B81-A9CF-BFE2BDF88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107.95</c:v>
                </c:pt>
                <c:pt idx="1">
                  <c:v>104.47</c:v>
                </c:pt>
                <c:pt idx="2">
                  <c:v>103.81</c:v>
                </c:pt>
                <c:pt idx="3">
                  <c:v>104.35</c:v>
                </c:pt>
                <c:pt idx="4">
                  <c:v>105.34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6-4B81-A9CF-BFE2BDF88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59.34</c:v>
                </c:pt>
                <c:pt idx="1">
                  <c:v>60.38</c:v>
                </c:pt>
                <c:pt idx="2">
                  <c:v>61.02</c:v>
                </c:pt>
                <c:pt idx="3">
                  <c:v>60.25</c:v>
                </c:pt>
                <c:pt idx="4">
                  <c:v>58.34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FD-4006-842A-BC9CB855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48.3</c:v>
                </c:pt>
                <c:pt idx="1">
                  <c:v>45.14</c:v>
                </c:pt>
                <c:pt idx="2">
                  <c:v>45.85</c:v>
                </c:pt>
                <c:pt idx="3">
                  <c:v>47.31</c:v>
                </c:pt>
                <c:pt idx="4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FD-4006-842A-BC9CB855F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32.43</c:v>
                </c:pt>
                <c:pt idx="1">
                  <c:v>33.409999999999997</c:v>
                </c:pt>
                <c:pt idx="2">
                  <c:v>38.01</c:v>
                </c:pt>
                <c:pt idx="3">
                  <c:v>37.33</c:v>
                </c:pt>
                <c:pt idx="4">
                  <c:v>37.229999999999997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08-468E-947E-8898060C9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12.43</c:v>
                </c:pt>
                <c:pt idx="1">
                  <c:v>13.58</c:v>
                </c:pt>
                <c:pt idx="2">
                  <c:v>14.13</c:v>
                </c:pt>
                <c:pt idx="3">
                  <c:v>16.77</c:v>
                </c:pt>
                <c:pt idx="4">
                  <c:v>17.399999999999999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08-468E-947E-8898060C9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12-49B2-8838-B4DCA3D7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12.44</c:v>
                </c:pt>
                <c:pt idx="1">
                  <c:v>16.399999999999999</c:v>
                </c:pt>
                <c:pt idx="2">
                  <c:v>25.66</c:v>
                </c:pt>
                <c:pt idx="3">
                  <c:v>21.69</c:v>
                </c:pt>
                <c:pt idx="4">
                  <c:v>24.04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2-49B2-8838-B4DCA3D7E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1670.83</c:v>
                </c:pt>
                <c:pt idx="1">
                  <c:v>1588.39</c:v>
                </c:pt>
                <c:pt idx="2">
                  <c:v>1593.5</c:v>
                </c:pt>
                <c:pt idx="3">
                  <c:v>1760.99</c:v>
                </c:pt>
                <c:pt idx="4">
                  <c:v>1812.07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4-49BE-B183-B6C9AADB1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371.89</c:v>
                </c:pt>
                <c:pt idx="1">
                  <c:v>293.23</c:v>
                </c:pt>
                <c:pt idx="2">
                  <c:v>300.14</c:v>
                </c:pt>
                <c:pt idx="3">
                  <c:v>301.04000000000002</c:v>
                </c:pt>
                <c:pt idx="4">
                  <c:v>305.08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94-49BE-B183-B6C9AADB1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235.85</c:v>
                </c:pt>
                <c:pt idx="1">
                  <c:v>235.98</c:v>
                </c:pt>
                <c:pt idx="2">
                  <c:v>235.09</c:v>
                </c:pt>
                <c:pt idx="3">
                  <c:v>291.45999999999998</c:v>
                </c:pt>
                <c:pt idx="4">
                  <c:v>340.9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BF-4E3C-9B87-280C09FB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483.11</c:v>
                </c:pt>
                <c:pt idx="1">
                  <c:v>542.29999999999995</c:v>
                </c:pt>
                <c:pt idx="2">
                  <c:v>566.65</c:v>
                </c:pt>
                <c:pt idx="3">
                  <c:v>551.62</c:v>
                </c:pt>
                <c:pt idx="4">
                  <c:v>585.59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BF-4E3C-9B87-280C09FBE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96.08</c:v>
                </c:pt>
                <c:pt idx="1">
                  <c:v>95.17</c:v>
                </c:pt>
                <c:pt idx="2">
                  <c:v>98.29</c:v>
                </c:pt>
                <c:pt idx="3">
                  <c:v>102.62</c:v>
                </c:pt>
                <c:pt idx="4">
                  <c:v>100.78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6-4177-8BC3-D9F4BDFC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93.28</c:v>
                </c:pt>
                <c:pt idx="1">
                  <c:v>87.51</c:v>
                </c:pt>
                <c:pt idx="2">
                  <c:v>84.77</c:v>
                </c:pt>
                <c:pt idx="3">
                  <c:v>87.11</c:v>
                </c:pt>
                <c:pt idx="4">
                  <c:v>82.78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6-4177-8BC3-D9F4BDFCA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248.88</c:v>
                </c:pt>
                <c:pt idx="1">
                  <c:v>254.49</c:v>
                </c:pt>
                <c:pt idx="2">
                  <c:v>248.07</c:v>
                </c:pt>
                <c:pt idx="3">
                  <c:v>233.43</c:v>
                </c:pt>
                <c:pt idx="4">
                  <c:v>241.75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6-4445-B2D2-3CC0829C1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208.29</c:v>
                </c:pt>
                <c:pt idx="1">
                  <c:v>218.42</c:v>
                </c:pt>
                <c:pt idx="2">
                  <c:v>227.27</c:v>
                </c:pt>
                <c:pt idx="3">
                  <c:v>223.98</c:v>
                </c:pt>
                <c:pt idx="4">
                  <c:v>225.09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D6-4445-B2D2-3CC0829C1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CB26" sqref="CB2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3" spans="1:78" ht="9.75" customHeight="1" x14ac:dyDescent="0.15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</row>
    <row r="4" spans="1:78" ht="9.75" customHeight="1" x14ac:dyDescent="0.15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9" t="str">
        <f>データ!H6</f>
        <v>北海道　松前町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80"/>
      <c r="AE6" s="80"/>
      <c r="AF6" s="80"/>
      <c r="AG6" s="80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0" t="s">
        <v>1</v>
      </c>
      <c r="C7" s="71"/>
      <c r="D7" s="71"/>
      <c r="E7" s="71"/>
      <c r="F7" s="71"/>
      <c r="G7" s="71"/>
      <c r="H7" s="71"/>
      <c r="I7" s="70" t="s">
        <v>2</v>
      </c>
      <c r="J7" s="71"/>
      <c r="K7" s="71"/>
      <c r="L7" s="71"/>
      <c r="M7" s="71"/>
      <c r="N7" s="71"/>
      <c r="O7" s="72"/>
      <c r="P7" s="73" t="s">
        <v>3</v>
      </c>
      <c r="Q7" s="73"/>
      <c r="R7" s="73"/>
      <c r="S7" s="73"/>
      <c r="T7" s="73"/>
      <c r="U7" s="73"/>
      <c r="V7" s="73"/>
      <c r="W7" s="73" t="s">
        <v>4</v>
      </c>
      <c r="X7" s="73"/>
      <c r="Y7" s="73"/>
      <c r="Z7" s="73"/>
      <c r="AA7" s="73"/>
      <c r="AB7" s="73"/>
      <c r="AC7" s="73"/>
      <c r="AD7" s="73" t="s">
        <v>5</v>
      </c>
      <c r="AE7" s="73"/>
      <c r="AF7" s="73"/>
      <c r="AG7" s="73"/>
      <c r="AH7" s="73"/>
      <c r="AI7" s="73"/>
      <c r="AJ7" s="73"/>
      <c r="AK7" s="4"/>
      <c r="AL7" s="73" t="s">
        <v>6</v>
      </c>
      <c r="AM7" s="73"/>
      <c r="AN7" s="73"/>
      <c r="AO7" s="73"/>
      <c r="AP7" s="73"/>
      <c r="AQ7" s="73"/>
      <c r="AR7" s="73"/>
      <c r="AS7" s="73"/>
      <c r="AT7" s="70" t="s">
        <v>7</v>
      </c>
      <c r="AU7" s="71"/>
      <c r="AV7" s="71"/>
      <c r="AW7" s="71"/>
      <c r="AX7" s="71"/>
      <c r="AY7" s="71"/>
      <c r="AZ7" s="71"/>
      <c r="BA7" s="71"/>
      <c r="BB7" s="73" t="s">
        <v>8</v>
      </c>
      <c r="BC7" s="73"/>
      <c r="BD7" s="73"/>
      <c r="BE7" s="73"/>
      <c r="BF7" s="73"/>
      <c r="BG7" s="73"/>
      <c r="BH7" s="73"/>
      <c r="BI7" s="73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74" t="str">
        <f>データ!$I$6</f>
        <v>法適用</v>
      </c>
      <c r="C8" s="75"/>
      <c r="D8" s="75"/>
      <c r="E8" s="75"/>
      <c r="F8" s="75"/>
      <c r="G8" s="75"/>
      <c r="H8" s="75"/>
      <c r="I8" s="74" t="str">
        <f>データ!$J$6</f>
        <v>水道事業</v>
      </c>
      <c r="J8" s="75"/>
      <c r="K8" s="75"/>
      <c r="L8" s="75"/>
      <c r="M8" s="75"/>
      <c r="N8" s="75"/>
      <c r="O8" s="76"/>
      <c r="P8" s="77" t="str">
        <f>データ!$K$6</f>
        <v>末端給水事業</v>
      </c>
      <c r="Q8" s="77"/>
      <c r="R8" s="77"/>
      <c r="S8" s="77"/>
      <c r="T8" s="77"/>
      <c r="U8" s="77"/>
      <c r="V8" s="77"/>
      <c r="W8" s="77" t="str">
        <f>データ!$L$6</f>
        <v>A8</v>
      </c>
      <c r="X8" s="77"/>
      <c r="Y8" s="77"/>
      <c r="Z8" s="77"/>
      <c r="AA8" s="77"/>
      <c r="AB8" s="77"/>
      <c r="AC8" s="77"/>
      <c r="AD8" s="77" t="str">
        <f>データ!$M$6</f>
        <v>非設置</v>
      </c>
      <c r="AE8" s="77"/>
      <c r="AF8" s="77"/>
      <c r="AG8" s="77"/>
      <c r="AH8" s="77"/>
      <c r="AI8" s="77"/>
      <c r="AJ8" s="77"/>
      <c r="AK8" s="4"/>
      <c r="AL8" s="65">
        <f>データ!$R$6</f>
        <v>6753</v>
      </c>
      <c r="AM8" s="65"/>
      <c r="AN8" s="65"/>
      <c r="AO8" s="65"/>
      <c r="AP8" s="65"/>
      <c r="AQ8" s="65"/>
      <c r="AR8" s="65"/>
      <c r="AS8" s="65"/>
      <c r="AT8" s="61">
        <f>データ!$S$6</f>
        <v>293.25</v>
      </c>
      <c r="AU8" s="62"/>
      <c r="AV8" s="62"/>
      <c r="AW8" s="62"/>
      <c r="AX8" s="62"/>
      <c r="AY8" s="62"/>
      <c r="AZ8" s="62"/>
      <c r="BA8" s="62"/>
      <c r="BB8" s="64">
        <f>データ!$T$6</f>
        <v>23.03</v>
      </c>
      <c r="BC8" s="64"/>
      <c r="BD8" s="64"/>
      <c r="BE8" s="64"/>
      <c r="BF8" s="64"/>
      <c r="BG8" s="64"/>
      <c r="BH8" s="64"/>
      <c r="BI8" s="64"/>
      <c r="BJ8" s="3"/>
      <c r="BK8" s="3"/>
      <c r="BL8" s="68" t="s">
        <v>10</v>
      </c>
      <c r="BM8" s="69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70" t="s">
        <v>12</v>
      </c>
      <c r="C9" s="71"/>
      <c r="D9" s="71"/>
      <c r="E9" s="71"/>
      <c r="F9" s="71"/>
      <c r="G9" s="71"/>
      <c r="H9" s="71"/>
      <c r="I9" s="70" t="s">
        <v>13</v>
      </c>
      <c r="J9" s="71"/>
      <c r="K9" s="71"/>
      <c r="L9" s="71"/>
      <c r="M9" s="71"/>
      <c r="N9" s="71"/>
      <c r="O9" s="72"/>
      <c r="P9" s="73" t="s">
        <v>14</v>
      </c>
      <c r="Q9" s="73"/>
      <c r="R9" s="73"/>
      <c r="S9" s="73"/>
      <c r="T9" s="73"/>
      <c r="U9" s="73"/>
      <c r="V9" s="73"/>
      <c r="W9" s="73" t="s">
        <v>15</v>
      </c>
      <c r="X9" s="73"/>
      <c r="Y9" s="73"/>
      <c r="Z9" s="73"/>
      <c r="AA9" s="73"/>
      <c r="AB9" s="73"/>
      <c r="AC9" s="73"/>
      <c r="AD9" s="2"/>
      <c r="AE9" s="2"/>
      <c r="AF9" s="2"/>
      <c r="AG9" s="2"/>
      <c r="AH9" s="4"/>
      <c r="AI9" s="4"/>
      <c r="AJ9" s="4"/>
      <c r="AK9" s="4"/>
      <c r="AL9" s="73" t="s">
        <v>16</v>
      </c>
      <c r="AM9" s="73"/>
      <c r="AN9" s="73"/>
      <c r="AO9" s="73"/>
      <c r="AP9" s="73"/>
      <c r="AQ9" s="73"/>
      <c r="AR9" s="73"/>
      <c r="AS9" s="73"/>
      <c r="AT9" s="70" t="s">
        <v>17</v>
      </c>
      <c r="AU9" s="71"/>
      <c r="AV9" s="71"/>
      <c r="AW9" s="71"/>
      <c r="AX9" s="71"/>
      <c r="AY9" s="71"/>
      <c r="AZ9" s="71"/>
      <c r="BA9" s="71"/>
      <c r="BB9" s="73" t="s">
        <v>18</v>
      </c>
      <c r="BC9" s="73"/>
      <c r="BD9" s="73"/>
      <c r="BE9" s="73"/>
      <c r="BF9" s="73"/>
      <c r="BG9" s="73"/>
      <c r="BH9" s="73"/>
      <c r="BI9" s="73"/>
      <c r="BJ9" s="3"/>
      <c r="BK9" s="3"/>
      <c r="BL9" s="59" t="s">
        <v>19</v>
      </c>
      <c r="BM9" s="60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61" t="str">
        <f>データ!$N$6</f>
        <v>-</v>
      </c>
      <c r="C10" s="62"/>
      <c r="D10" s="62"/>
      <c r="E10" s="62"/>
      <c r="F10" s="62"/>
      <c r="G10" s="62"/>
      <c r="H10" s="62"/>
      <c r="I10" s="61">
        <f>データ!$O$6</f>
        <v>75.739999999999995</v>
      </c>
      <c r="J10" s="62"/>
      <c r="K10" s="62"/>
      <c r="L10" s="62"/>
      <c r="M10" s="62"/>
      <c r="N10" s="62"/>
      <c r="O10" s="63"/>
      <c r="P10" s="64">
        <f>データ!$P$6</f>
        <v>99.76</v>
      </c>
      <c r="Q10" s="64"/>
      <c r="R10" s="64"/>
      <c r="S10" s="64"/>
      <c r="T10" s="64"/>
      <c r="U10" s="64"/>
      <c r="V10" s="64"/>
      <c r="W10" s="65">
        <f>データ!$Q$6</f>
        <v>3943</v>
      </c>
      <c r="X10" s="65"/>
      <c r="Y10" s="65"/>
      <c r="Z10" s="65"/>
      <c r="AA10" s="65"/>
      <c r="AB10" s="65"/>
      <c r="AC10" s="65"/>
      <c r="AD10" s="2"/>
      <c r="AE10" s="2"/>
      <c r="AF10" s="2"/>
      <c r="AG10" s="2"/>
      <c r="AH10" s="4"/>
      <c r="AI10" s="4"/>
      <c r="AJ10" s="4"/>
      <c r="AK10" s="4"/>
      <c r="AL10" s="65">
        <f>データ!$U$6</f>
        <v>6608</v>
      </c>
      <c r="AM10" s="65"/>
      <c r="AN10" s="65"/>
      <c r="AO10" s="65"/>
      <c r="AP10" s="65"/>
      <c r="AQ10" s="65"/>
      <c r="AR10" s="65"/>
      <c r="AS10" s="65"/>
      <c r="AT10" s="61">
        <f>データ!$V$6</f>
        <v>12</v>
      </c>
      <c r="AU10" s="62"/>
      <c r="AV10" s="62"/>
      <c r="AW10" s="62"/>
      <c r="AX10" s="62"/>
      <c r="AY10" s="62"/>
      <c r="AZ10" s="62"/>
      <c r="BA10" s="62"/>
      <c r="BB10" s="64">
        <f>データ!$W$6</f>
        <v>550.66999999999996</v>
      </c>
      <c r="BC10" s="64"/>
      <c r="BD10" s="64"/>
      <c r="BE10" s="64"/>
      <c r="BF10" s="64"/>
      <c r="BG10" s="64"/>
      <c r="BH10" s="64"/>
      <c r="BI10" s="64"/>
      <c r="BJ10" s="2"/>
      <c r="BK10" s="2"/>
      <c r="BL10" s="66" t="s">
        <v>21</v>
      </c>
      <c r="BM10" s="67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1" t="s">
        <v>23</v>
      </c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</row>
    <row r="14" spans="1:78" ht="13.5" customHeight="1" x14ac:dyDescent="0.15">
      <c r="A14" s="2"/>
      <c r="B14" s="53" t="s">
        <v>24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5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8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89" t="s">
        <v>112</v>
      </c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89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89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89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89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89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89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89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89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89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89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89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89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89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89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89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89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89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1"/>
    </row>
    <row r="34" spans="1:78" ht="13.5" customHeight="1" x14ac:dyDescent="0.15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9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1"/>
    </row>
    <row r="35" spans="1:78" ht="13.5" customHeight="1" x14ac:dyDescent="0.15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9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89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89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89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89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89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89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89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89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89"/>
      <c r="BM44" s="90"/>
      <c r="BN44" s="90"/>
      <c r="BO44" s="90"/>
      <c r="BP44" s="90"/>
      <c r="BQ44" s="90"/>
      <c r="BR44" s="90"/>
      <c r="BS44" s="90"/>
      <c r="BT44" s="90"/>
      <c r="BU44" s="90"/>
      <c r="BV44" s="90"/>
      <c r="BW44" s="90"/>
      <c r="BX44" s="90"/>
      <c r="BY44" s="90"/>
      <c r="BZ44" s="9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89" t="s">
        <v>113</v>
      </c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89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89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89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89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89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89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89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89"/>
      <c r="BM55" s="90"/>
      <c r="BN55" s="90"/>
      <c r="BO55" s="90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91"/>
    </row>
    <row r="56" spans="1:78" ht="13.5" customHeight="1" x14ac:dyDescent="0.15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89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1"/>
    </row>
    <row r="57" spans="1:78" ht="13.5" customHeight="1" x14ac:dyDescent="0.15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89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89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89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1"/>
    </row>
    <row r="60" spans="1:78" ht="13.5" customHeight="1" x14ac:dyDescent="0.15">
      <c r="A60" s="2"/>
      <c r="B60" s="56" t="s">
        <v>27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8"/>
      <c r="BK60" s="2"/>
      <c r="BL60" s="89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1"/>
    </row>
    <row r="61" spans="1:78" ht="13.5" customHeight="1" x14ac:dyDescent="0.15">
      <c r="A61" s="2"/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8"/>
      <c r="BK61" s="2"/>
      <c r="BL61" s="89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89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89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89" t="s">
        <v>114</v>
      </c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89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89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89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89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89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89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89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89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89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89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89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89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78" ht="13.5" customHeight="1" x14ac:dyDescent="0.15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89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1"/>
    </row>
    <row r="80" spans="1:78" ht="13.5" customHeight="1" x14ac:dyDescent="0.15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89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89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92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r68cjRsoYHIDqr1dBzvXVPaDg2C0XpWEX7ZxnSAB/ghE5MwahTl3nGMk0VSKtKqnKD7S86KL7S3xqDq/69wUTA==" saltValue="ysgNvCYTnSJZQpU0JAaIL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82" t="s">
        <v>50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8" t="s">
        <v>51</v>
      </c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 t="s">
        <v>52</v>
      </c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</row>
    <row r="4" spans="1:144" x14ac:dyDescent="0.15">
      <c r="A4" s="29" t="s">
        <v>53</v>
      </c>
      <c r="B4" s="31"/>
      <c r="C4" s="31"/>
      <c r="D4" s="31"/>
      <c r="E4" s="31"/>
      <c r="F4" s="31"/>
      <c r="G4" s="31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7"/>
      <c r="X4" s="81" t="s">
        <v>54</v>
      </c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 t="s">
        <v>55</v>
      </c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 t="s">
        <v>56</v>
      </c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 t="s">
        <v>57</v>
      </c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 t="s">
        <v>58</v>
      </c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 t="s">
        <v>59</v>
      </c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 t="s">
        <v>60</v>
      </c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 t="s">
        <v>61</v>
      </c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 t="s">
        <v>62</v>
      </c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 t="s">
        <v>63</v>
      </c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 t="s">
        <v>64</v>
      </c>
      <c r="EE4" s="81"/>
      <c r="EF4" s="81"/>
      <c r="EG4" s="81"/>
      <c r="EH4" s="81"/>
      <c r="EI4" s="81"/>
      <c r="EJ4" s="81"/>
      <c r="EK4" s="81"/>
      <c r="EL4" s="81"/>
      <c r="EM4" s="81"/>
      <c r="EN4" s="81"/>
    </row>
    <row r="5" spans="1:144" x14ac:dyDescent="0.15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 x14ac:dyDescent="0.15">
      <c r="A6" s="29" t="s">
        <v>92</v>
      </c>
      <c r="B6" s="34">
        <f>B7</f>
        <v>2020</v>
      </c>
      <c r="C6" s="34">
        <f t="shared" ref="C6:W6" si="3">C7</f>
        <v>13315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北海道　松前町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A8</v>
      </c>
      <c r="M6" s="34" t="str">
        <f t="shared" si="3"/>
        <v>非設置</v>
      </c>
      <c r="N6" s="35" t="str">
        <f t="shared" si="3"/>
        <v>-</v>
      </c>
      <c r="O6" s="35">
        <f t="shared" si="3"/>
        <v>75.739999999999995</v>
      </c>
      <c r="P6" s="35">
        <f t="shared" si="3"/>
        <v>99.76</v>
      </c>
      <c r="Q6" s="35">
        <f t="shared" si="3"/>
        <v>3943</v>
      </c>
      <c r="R6" s="35">
        <f t="shared" si="3"/>
        <v>6753</v>
      </c>
      <c r="S6" s="35">
        <f t="shared" si="3"/>
        <v>293.25</v>
      </c>
      <c r="T6" s="35">
        <f t="shared" si="3"/>
        <v>23.03</v>
      </c>
      <c r="U6" s="35">
        <f t="shared" si="3"/>
        <v>6608</v>
      </c>
      <c r="V6" s="35">
        <f t="shared" si="3"/>
        <v>12</v>
      </c>
      <c r="W6" s="35">
        <f t="shared" si="3"/>
        <v>550.66999999999996</v>
      </c>
      <c r="X6" s="36">
        <f>IF(X7="",NA(),X7)</f>
        <v>106.03</v>
      </c>
      <c r="Y6" s="36">
        <f t="shared" ref="Y6:AG6" si="4">IF(Y7="",NA(),Y7)</f>
        <v>105.22</v>
      </c>
      <c r="Z6" s="36">
        <f t="shared" si="4"/>
        <v>107.6</v>
      </c>
      <c r="AA6" s="36">
        <f t="shared" si="4"/>
        <v>113.36</v>
      </c>
      <c r="AB6" s="36">
        <f t="shared" si="4"/>
        <v>110.72</v>
      </c>
      <c r="AC6" s="36">
        <f t="shared" si="4"/>
        <v>107.95</v>
      </c>
      <c r="AD6" s="36">
        <f t="shared" si="4"/>
        <v>104.47</v>
      </c>
      <c r="AE6" s="36">
        <f t="shared" si="4"/>
        <v>103.81</v>
      </c>
      <c r="AF6" s="36">
        <f t="shared" si="4"/>
        <v>104.35</v>
      </c>
      <c r="AG6" s="36">
        <f t="shared" si="4"/>
        <v>105.34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12.44</v>
      </c>
      <c r="AO6" s="36">
        <f t="shared" si="5"/>
        <v>16.399999999999999</v>
      </c>
      <c r="AP6" s="36">
        <f t="shared" si="5"/>
        <v>25.66</v>
      </c>
      <c r="AQ6" s="36">
        <f t="shared" si="5"/>
        <v>21.69</v>
      </c>
      <c r="AR6" s="36">
        <f t="shared" si="5"/>
        <v>24.04</v>
      </c>
      <c r="AS6" s="35" t="str">
        <f>IF(AS7="","",IF(AS7="-","【-】","【"&amp;SUBSTITUTE(TEXT(AS7,"#,##0.00"),"-","△")&amp;"】"))</f>
        <v>【1.15】</v>
      </c>
      <c r="AT6" s="36">
        <f>IF(AT7="",NA(),AT7)</f>
        <v>1670.83</v>
      </c>
      <c r="AU6" s="36">
        <f t="shared" ref="AU6:BC6" si="6">IF(AU7="",NA(),AU7)</f>
        <v>1588.39</v>
      </c>
      <c r="AV6" s="36">
        <f t="shared" si="6"/>
        <v>1593.5</v>
      </c>
      <c r="AW6" s="36">
        <f t="shared" si="6"/>
        <v>1760.99</v>
      </c>
      <c r="AX6" s="36">
        <f t="shared" si="6"/>
        <v>1812.07</v>
      </c>
      <c r="AY6" s="36">
        <f t="shared" si="6"/>
        <v>371.89</v>
      </c>
      <c r="AZ6" s="36">
        <f t="shared" si="6"/>
        <v>293.23</v>
      </c>
      <c r="BA6" s="36">
        <f t="shared" si="6"/>
        <v>300.14</v>
      </c>
      <c r="BB6" s="36">
        <f t="shared" si="6"/>
        <v>301.04000000000002</v>
      </c>
      <c r="BC6" s="36">
        <f t="shared" si="6"/>
        <v>305.08</v>
      </c>
      <c r="BD6" s="35" t="str">
        <f>IF(BD7="","",IF(BD7="-","【-】","【"&amp;SUBSTITUTE(TEXT(BD7,"#,##0.00"),"-","△")&amp;"】"))</f>
        <v>【260.31】</v>
      </c>
      <c r="BE6" s="36">
        <f>IF(BE7="",NA(),BE7)</f>
        <v>235.85</v>
      </c>
      <c r="BF6" s="36">
        <f t="shared" ref="BF6:BN6" si="7">IF(BF7="",NA(),BF7)</f>
        <v>235.98</v>
      </c>
      <c r="BG6" s="36">
        <f t="shared" si="7"/>
        <v>235.09</v>
      </c>
      <c r="BH6" s="36">
        <f t="shared" si="7"/>
        <v>291.45999999999998</v>
      </c>
      <c r="BI6" s="36">
        <f t="shared" si="7"/>
        <v>340.9</v>
      </c>
      <c r="BJ6" s="36">
        <f t="shared" si="7"/>
        <v>483.11</v>
      </c>
      <c r="BK6" s="36">
        <f t="shared" si="7"/>
        <v>542.29999999999995</v>
      </c>
      <c r="BL6" s="36">
        <f t="shared" si="7"/>
        <v>566.65</v>
      </c>
      <c r="BM6" s="36">
        <f t="shared" si="7"/>
        <v>551.62</v>
      </c>
      <c r="BN6" s="36">
        <f t="shared" si="7"/>
        <v>585.59</v>
      </c>
      <c r="BO6" s="35" t="str">
        <f>IF(BO7="","",IF(BO7="-","【-】","【"&amp;SUBSTITUTE(TEXT(BO7,"#,##0.00"),"-","△")&amp;"】"))</f>
        <v>【275.67】</v>
      </c>
      <c r="BP6" s="36">
        <f>IF(BP7="",NA(),BP7)</f>
        <v>96.08</v>
      </c>
      <c r="BQ6" s="36">
        <f t="shared" ref="BQ6:BY6" si="8">IF(BQ7="",NA(),BQ7)</f>
        <v>95.17</v>
      </c>
      <c r="BR6" s="36">
        <f t="shared" si="8"/>
        <v>98.29</v>
      </c>
      <c r="BS6" s="36">
        <f t="shared" si="8"/>
        <v>102.62</v>
      </c>
      <c r="BT6" s="36">
        <f t="shared" si="8"/>
        <v>100.78</v>
      </c>
      <c r="BU6" s="36">
        <f t="shared" si="8"/>
        <v>93.28</v>
      </c>
      <c r="BV6" s="36">
        <f t="shared" si="8"/>
        <v>87.51</v>
      </c>
      <c r="BW6" s="36">
        <f t="shared" si="8"/>
        <v>84.77</v>
      </c>
      <c r="BX6" s="36">
        <f t="shared" si="8"/>
        <v>87.11</v>
      </c>
      <c r="BY6" s="36">
        <f t="shared" si="8"/>
        <v>82.78</v>
      </c>
      <c r="BZ6" s="35" t="str">
        <f>IF(BZ7="","",IF(BZ7="-","【-】","【"&amp;SUBSTITUTE(TEXT(BZ7,"#,##0.00"),"-","△")&amp;"】"))</f>
        <v>【100.05】</v>
      </c>
      <c r="CA6" s="36">
        <f>IF(CA7="",NA(),CA7)</f>
        <v>248.88</v>
      </c>
      <c r="CB6" s="36">
        <f t="shared" ref="CB6:CJ6" si="9">IF(CB7="",NA(),CB7)</f>
        <v>254.49</v>
      </c>
      <c r="CC6" s="36">
        <f t="shared" si="9"/>
        <v>248.07</v>
      </c>
      <c r="CD6" s="36">
        <f t="shared" si="9"/>
        <v>233.43</v>
      </c>
      <c r="CE6" s="36">
        <f t="shared" si="9"/>
        <v>241.75</v>
      </c>
      <c r="CF6" s="36">
        <f t="shared" si="9"/>
        <v>208.29</v>
      </c>
      <c r="CG6" s="36">
        <f t="shared" si="9"/>
        <v>218.42</v>
      </c>
      <c r="CH6" s="36">
        <f t="shared" si="9"/>
        <v>227.27</v>
      </c>
      <c r="CI6" s="36">
        <f t="shared" si="9"/>
        <v>223.98</v>
      </c>
      <c r="CJ6" s="36">
        <f t="shared" si="9"/>
        <v>225.09</v>
      </c>
      <c r="CK6" s="35" t="str">
        <f>IF(CK7="","",IF(CK7="-","【-】","【"&amp;SUBSTITUTE(TEXT(CK7,"#,##0.00"),"-","△")&amp;"】"))</f>
        <v>【166.40】</v>
      </c>
      <c r="CL6" s="36">
        <f>IF(CL7="",NA(),CL7)</f>
        <v>31.12</v>
      </c>
      <c r="CM6" s="36">
        <f t="shared" ref="CM6:CU6" si="10">IF(CM7="",NA(),CM7)</f>
        <v>29.99</v>
      </c>
      <c r="CN6" s="36">
        <f t="shared" si="10"/>
        <v>29.25</v>
      </c>
      <c r="CO6" s="36">
        <f t="shared" si="10"/>
        <v>27.91</v>
      </c>
      <c r="CP6" s="36">
        <f t="shared" si="10"/>
        <v>44.53</v>
      </c>
      <c r="CQ6" s="36">
        <f t="shared" si="10"/>
        <v>49.32</v>
      </c>
      <c r="CR6" s="36">
        <f t="shared" si="10"/>
        <v>50.24</v>
      </c>
      <c r="CS6" s="36">
        <f t="shared" si="10"/>
        <v>50.29</v>
      </c>
      <c r="CT6" s="36">
        <f t="shared" si="10"/>
        <v>49.64</v>
      </c>
      <c r="CU6" s="36">
        <f t="shared" si="10"/>
        <v>49.38</v>
      </c>
      <c r="CV6" s="35" t="str">
        <f>IF(CV7="","",IF(CV7="-","【-】","【"&amp;SUBSTITUTE(TEXT(CV7,"#,##0.00"),"-","△")&amp;"】"))</f>
        <v>【60.69】</v>
      </c>
      <c r="CW6" s="36">
        <f>IF(CW7="",NA(),CW7)</f>
        <v>85.57</v>
      </c>
      <c r="CX6" s="36">
        <f t="shared" ref="CX6:DF6" si="11">IF(CX7="",NA(),CX7)</f>
        <v>85.69</v>
      </c>
      <c r="CY6" s="36">
        <f t="shared" si="11"/>
        <v>85.45</v>
      </c>
      <c r="CZ6" s="36">
        <f t="shared" si="11"/>
        <v>88.41</v>
      </c>
      <c r="DA6" s="36">
        <f t="shared" si="11"/>
        <v>53.93</v>
      </c>
      <c r="DB6" s="36">
        <f t="shared" si="11"/>
        <v>79.34</v>
      </c>
      <c r="DC6" s="36">
        <f t="shared" si="11"/>
        <v>78.650000000000006</v>
      </c>
      <c r="DD6" s="36">
        <f t="shared" si="11"/>
        <v>77.73</v>
      </c>
      <c r="DE6" s="36">
        <f t="shared" si="11"/>
        <v>78.09</v>
      </c>
      <c r="DF6" s="36">
        <f t="shared" si="11"/>
        <v>78.010000000000005</v>
      </c>
      <c r="DG6" s="35" t="str">
        <f>IF(DG7="","",IF(DG7="-","【-】","【"&amp;SUBSTITUTE(TEXT(DG7,"#,##0.00"),"-","△")&amp;"】"))</f>
        <v>【89.82】</v>
      </c>
      <c r="DH6" s="36">
        <f>IF(DH7="",NA(),DH7)</f>
        <v>59.34</v>
      </c>
      <c r="DI6" s="36">
        <f t="shared" ref="DI6:DQ6" si="12">IF(DI7="",NA(),DI7)</f>
        <v>60.38</v>
      </c>
      <c r="DJ6" s="36">
        <f t="shared" si="12"/>
        <v>61.02</v>
      </c>
      <c r="DK6" s="36">
        <f t="shared" si="12"/>
        <v>60.25</v>
      </c>
      <c r="DL6" s="36">
        <f t="shared" si="12"/>
        <v>58.34</v>
      </c>
      <c r="DM6" s="36">
        <f t="shared" si="12"/>
        <v>48.3</v>
      </c>
      <c r="DN6" s="36">
        <f t="shared" si="12"/>
        <v>45.14</v>
      </c>
      <c r="DO6" s="36">
        <f t="shared" si="12"/>
        <v>45.85</v>
      </c>
      <c r="DP6" s="36">
        <f t="shared" si="12"/>
        <v>47.31</v>
      </c>
      <c r="DQ6" s="36">
        <f t="shared" si="12"/>
        <v>47.5</v>
      </c>
      <c r="DR6" s="35" t="str">
        <f>IF(DR7="","",IF(DR7="-","【-】","【"&amp;SUBSTITUTE(TEXT(DR7,"#,##0.00"),"-","△")&amp;"】"))</f>
        <v>【50.19】</v>
      </c>
      <c r="DS6" s="36">
        <f>IF(DS7="",NA(),DS7)</f>
        <v>32.43</v>
      </c>
      <c r="DT6" s="36">
        <f t="shared" ref="DT6:EB6" si="13">IF(DT7="",NA(),DT7)</f>
        <v>33.409999999999997</v>
      </c>
      <c r="DU6" s="36">
        <f t="shared" si="13"/>
        <v>38.01</v>
      </c>
      <c r="DV6" s="36">
        <f t="shared" si="13"/>
        <v>37.33</v>
      </c>
      <c r="DW6" s="36">
        <f t="shared" si="13"/>
        <v>37.229999999999997</v>
      </c>
      <c r="DX6" s="36">
        <f t="shared" si="13"/>
        <v>12.43</v>
      </c>
      <c r="DY6" s="36">
        <f t="shared" si="13"/>
        <v>13.58</v>
      </c>
      <c r="DZ6" s="36">
        <f t="shared" si="13"/>
        <v>14.13</v>
      </c>
      <c r="EA6" s="36">
        <f t="shared" si="13"/>
        <v>16.77</v>
      </c>
      <c r="EB6" s="36">
        <f t="shared" si="13"/>
        <v>17.399999999999999</v>
      </c>
      <c r="EC6" s="35" t="str">
        <f>IF(EC7="","",IF(EC7="-","【-】","【"&amp;SUBSTITUTE(TEXT(EC7,"#,##0.00"),"-","△")&amp;"】"))</f>
        <v>【20.63】</v>
      </c>
      <c r="ED6" s="36">
        <f>IF(ED7="",NA(),ED7)</f>
        <v>0.47</v>
      </c>
      <c r="EE6" s="36">
        <f t="shared" ref="EE6:EM6" si="14">IF(EE7="",NA(),EE7)</f>
        <v>0.61</v>
      </c>
      <c r="EF6" s="36">
        <f t="shared" si="14"/>
        <v>0.48</v>
      </c>
      <c r="EG6" s="36">
        <f t="shared" si="14"/>
        <v>1.04</v>
      </c>
      <c r="EH6" s="36">
        <f t="shared" si="14"/>
        <v>1.29</v>
      </c>
      <c r="EI6" s="36">
        <f t="shared" si="14"/>
        <v>0.46</v>
      </c>
      <c r="EJ6" s="36">
        <f t="shared" si="14"/>
        <v>0.44</v>
      </c>
      <c r="EK6" s="36">
        <f t="shared" si="14"/>
        <v>0.52</v>
      </c>
      <c r="EL6" s="36">
        <f t="shared" si="14"/>
        <v>0.47</v>
      </c>
      <c r="EM6" s="36">
        <f t="shared" si="14"/>
        <v>0.4</v>
      </c>
      <c r="EN6" s="35" t="str">
        <f>IF(EN7="","",IF(EN7="-","【-】","【"&amp;SUBSTITUTE(TEXT(EN7,"#,##0.00"),"-","△")&amp;"】"))</f>
        <v>【0.69】</v>
      </c>
    </row>
    <row r="7" spans="1:144" s="37" customFormat="1" x14ac:dyDescent="0.15">
      <c r="A7" s="29"/>
      <c r="B7" s="38">
        <v>2020</v>
      </c>
      <c r="C7" s="38">
        <v>13315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75.739999999999995</v>
      </c>
      <c r="P7" s="39">
        <v>99.76</v>
      </c>
      <c r="Q7" s="39">
        <v>3943</v>
      </c>
      <c r="R7" s="39">
        <v>6753</v>
      </c>
      <c r="S7" s="39">
        <v>293.25</v>
      </c>
      <c r="T7" s="39">
        <v>23.03</v>
      </c>
      <c r="U7" s="39">
        <v>6608</v>
      </c>
      <c r="V7" s="39">
        <v>12</v>
      </c>
      <c r="W7" s="39">
        <v>550.66999999999996</v>
      </c>
      <c r="X7" s="39">
        <v>106.03</v>
      </c>
      <c r="Y7" s="39">
        <v>105.22</v>
      </c>
      <c r="Z7" s="39">
        <v>107.6</v>
      </c>
      <c r="AA7" s="39">
        <v>113.36</v>
      </c>
      <c r="AB7" s="39">
        <v>110.72</v>
      </c>
      <c r="AC7" s="39">
        <v>107.95</v>
      </c>
      <c r="AD7" s="39">
        <v>104.47</v>
      </c>
      <c r="AE7" s="39">
        <v>103.81</v>
      </c>
      <c r="AF7" s="39">
        <v>104.35</v>
      </c>
      <c r="AG7" s="39">
        <v>105.34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12.44</v>
      </c>
      <c r="AO7" s="39">
        <v>16.399999999999999</v>
      </c>
      <c r="AP7" s="39">
        <v>25.66</v>
      </c>
      <c r="AQ7" s="39">
        <v>21.69</v>
      </c>
      <c r="AR7" s="39">
        <v>24.04</v>
      </c>
      <c r="AS7" s="39">
        <v>1.1499999999999999</v>
      </c>
      <c r="AT7" s="39">
        <v>1670.83</v>
      </c>
      <c r="AU7" s="39">
        <v>1588.39</v>
      </c>
      <c r="AV7" s="39">
        <v>1593.5</v>
      </c>
      <c r="AW7" s="39">
        <v>1760.99</v>
      </c>
      <c r="AX7" s="39">
        <v>1812.07</v>
      </c>
      <c r="AY7" s="39">
        <v>371.89</v>
      </c>
      <c r="AZ7" s="39">
        <v>293.23</v>
      </c>
      <c r="BA7" s="39">
        <v>300.14</v>
      </c>
      <c r="BB7" s="39">
        <v>301.04000000000002</v>
      </c>
      <c r="BC7" s="39">
        <v>305.08</v>
      </c>
      <c r="BD7" s="39">
        <v>260.31</v>
      </c>
      <c r="BE7" s="39">
        <v>235.85</v>
      </c>
      <c r="BF7" s="39">
        <v>235.98</v>
      </c>
      <c r="BG7" s="39">
        <v>235.09</v>
      </c>
      <c r="BH7" s="39">
        <v>291.45999999999998</v>
      </c>
      <c r="BI7" s="39">
        <v>340.9</v>
      </c>
      <c r="BJ7" s="39">
        <v>483.11</v>
      </c>
      <c r="BK7" s="39">
        <v>542.29999999999995</v>
      </c>
      <c r="BL7" s="39">
        <v>566.65</v>
      </c>
      <c r="BM7" s="39">
        <v>551.62</v>
      </c>
      <c r="BN7" s="39">
        <v>585.59</v>
      </c>
      <c r="BO7" s="39">
        <v>275.67</v>
      </c>
      <c r="BP7" s="39">
        <v>96.08</v>
      </c>
      <c r="BQ7" s="39">
        <v>95.17</v>
      </c>
      <c r="BR7" s="39">
        <v>98.29</v>
      </c>
      <c r="BS7" s="39">
        <v>102.62</v>
      </c>
      <c r="BT7" s="39">
        <v>100.78</v>
      </c>
      <c r="BU7" s="39">
        <v>93.28</v>
      </c>
      <c r="BV7" s="39">
        <v>87.51</v>
      </c>
      <c r="BW7" s="39">
        <v>84.77</v>
      </c>
      <c r="BX7" s="39">
        <v>87.11</v>
      </c>
      <c r="BY7" s="39">
        <v>82.78</v>
      </c>
      <c r="BZ7" s="39">
        <v>100.05</v>
      </c>
      <c r="CA7" s="39">
        <v>248.88</v>
      </c>
      <c r="CB7" s="39">
        <v>254.49</v>
      </c>
      <c r="CC7" s="39">
        <v>248.07</v>
      </c>
      <c r="CD7" s="39">
        <v>233.43</v>
      </c>
      <c r="CE7" s="39">
        <v>241.75</v>
      </c>
      <c r="CF7" s="39">
        <v>208.29</v>
      </c>
      <c r="CG7" s="39">
        <v>218.42</v>
      </c>
      <c r="CH7" s="39">
        <v>227.27</v>
      </c>
      <c r="CI7" s="39">
        <v>223.98</v>
      </c>
      <c r="CJ7" s="39">
        <v>225.09</v>
      </c>
      <c r="CK7" s="39">
        <v>166.4</v>
      </c>
      <c r="CL7" s="39">
        <v>31.12</v>
      </c>
      <c r="CM7" s="39">
        <v>29.99</v>
      </c>
      <c r="CN7" s="39">
        <v>29.25</v>
      </c>
      <c r="CO7" s="39">
        <v>27.91</v>
      </c>
      <c r="CP7" s="39">
        <v>44.53</v>
      </c>
      <c r="CQ7" s="39">
        <v>49.32</v>
      </c>
      <c r="CR7" s="39">
        <v>50.24</v>
      </c>
      <c r="CS7" s="39">
        <v>50.29</v>
      </c>
      <c r="CT7" s="39">
        <v>49.64</v>
      </c>
      <c r="CU7" s="39">
        <v>49.38</v>
      </c>
      <c r="CV7" s="39">
        <v>60.69</v>
      </c>
      <c r="CW7" s="39">
        <v>85.57</v>
      </c>
      <c r="CX7" s="39">
        <v>85.69</v>
      </c>
      <c r="CY7" s="39">
        <v>85.45</v>
      </c>
      <c r="CZ7" s="39">
        <v>88.41</v>
      </c>
      <c r="DA7" s="39">
        <v>53.93</v>
      </c>
      <c r="DB7" s="39">
        <v>79.34</v>
      </c>
      <c r="DC7" s="39">
        <v>78.650000000000006</v>
      </c>
      <c r="DD7" s="39">
        <v>77.73</v>
      </c>
      <c r="DE7" s="39">
        <v>78.09</v>
      </c>
      <c r="DF7" s="39">
        <v>78.010000000000005</v>
      </c>
      <c r="DG7" s="39">
        <v>89.82</v>
      </c>
      <c r="DH7" s="39">
        <v>59.34</v>
      </c>
      <c r="DI7" s="39">
        <v>60.38</v>
      </c>
      <c r="DJ7" s="39">
        <v>61.02</v>
      </c>
      <c r="DK7" s="39">
        <v>60.25</v>
      </c>
      <c r="DL7" s="39">
        <v>58.34</v>
      </c>
      <c r="DM7" s="39">
        <v>48.3</v>
      </c>
      <c r="DN7" s="39">
        <v>45.14</v>
      </c>
      <c r="DO7" s="39">
        <v>45.85</v>
      </c>
      <c r="DP7" s="39">
        <v>47.31</v>
      </c>
      <c r="DQ7" s="39">
        <v>47.5</v>
      </c>
      <c r="DR7" s="39">
        <v>50.19</v>
      </c>
      <c r="DS7" s="39">
        <v>32.43</v>
      </c>
      <c r="DT7" s="39">
        <v>33.409999999999997</v>
      </c>
      <c r="DU7" s="39">
        <v>38.01</v>
      </c>
      <c r="DV7" s="39">
        <v>37.33</v>
      </c>
      <c r="DW7" s="39">
        <v>37.229999999999997</v>
      </c>
      <c r="DX7" s="39">
        <v>12.43</v>
      </c>
      <c r="DY7" s="39">
        <v>13.58</v>
      </c>
      <c r="DZ7" s="39">
        <v>14.13</v>
      </c>
      <c r="EA7" s="39">
        <v>16.77</v>
      </c>
      <c r="EB7" s="39">
        <v>17.399999999999999</v>
      </c>
      <c r="EC7" s="39">
        <v>20.63</v>
      </c>
      <c r="ED7" s="39">
        <v>0.47</v>
      </c>
      <c r="EE7" s="39">
        <v>0.61</v>
      </c>
      <c r="EF7" s="39">
        <v>0.48</v>
      </c>
      <c r="EG7" s="39">
        <v>1.04</v>
      </c>
      <c r="EH7" s="39">
        <v>1.29</v>
      </c>
      <c r="EI7" s="39">
        <v>0.46</v>
      </c>
      <c r="EJ7" s="39">
        <v>0.44</v>
      </c>
      <c r="EK7" s="39">
        <v>0.52</v>
      </c>
      <c r="EL7" s="39">
        <v>0.47</v>
      </c>
      <c r="EM7" s="39">
        <v>0.4</v>
      </c>
      <c r="EN7" s="39">
        <v>0.69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 x14ac:dyDescent="0.15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109</v>
      </c>
      <c r="F13" t="s">
        <v>110</v>
      </c>
      <c r="G13" t="s">
        <v>111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matsumae</cp:lastModifiedBy>
  <dcterms:created xsi:type="dcterms:W3CDTF">2021-12-03T06:41:32Z</dcterms:created>
  <dcterms:modified xsi:type="dcterms:W3CDTF">2022-01-15T04:45:19Z</dcterms:modified>
  <cp:category/>
</cp:coreProperties>
</file>